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360" windowWidth="19950" windowHeight="7710"/>
  </bookViews>
  <sheets>
    <sheet name="RefsGridExample" sheetId="3" r:id="rId1"/>
    <sheet name="DataTableExample" sheetId="4" r:id="rId2"/>
    <sheet name="DataTables_v_AbsRelRef" sheetId="2" r:id="rId3"/>
  </sheets>
  <calcPr calcId="125725"/>
</workbook>
</file>

<file path=xl/calcChain.xml><?xml version="1.0" encoding="utf-8"?>
<calcChain xmlns="http://schemas.openxmlformats.org/spreadsheetml/2006/main">
  <c r="C42" i="4"/>
  <c r="C31"/>
  <c r="C19"/>
  <c r="B3" i="3"/>
  <c r="C3"/>
  <c r="D3"/>
  <c r="E3"/>
  <c r="F3"/>
  <c r="B4"/>
  <c r="C4"/>
  <c r="D4"/>
  <c r="E4"/>
  <c r="F4"/>
  <c r="B5"/>
  <c r="C5"/>
  <c r="D5"/>
  <c r="E5"/>
  <c r="F5"/>
  <c r="B6"/>
  <c r="C6"/>
  <c r="D6"/>
  <c r="E6"/>
  <c r="F6"/>
  <c r="B7"/>
  <c r="C7"/>
  <c r="D7"/>
  <c r="E7"/>
  <c r="F7"/>
  <c r="C2"/>
  <c r="D2"/>
  <c r="E2"/>
  <c r="F2"/>
  <c r="B2"/>
  <c r="Q41" i="2"/>
  <c r="P41"/>
  <c r="O41"/>
  <c r="N41"/>
  <c r="M41"/>
  <c r="L41"/>
  <c r="Q40"/>
  <c r="P40"/>
  <c r="O40"/>
  <c r="N40"/>
  <c r="M40"/>
  <c r="L40"/>
  <c r="Q39"/>
  <c r="P39"/>
  <c r="O39"/>
  <c r="N39"/>
  <c r="M39"/>
  <c r="L39"/>
  <c r="Q38"/>
  <c r="P38"/>
  <c r="O38"/>
  <c r="N38"/>
  <c r="M38"/>
  <c r="L38"/>
  <c r="Q37"/>
  <c r="P37"/>
  <c r="O37"/>
  <c r="N37"/>
  <c r="M37"/>
  <c r="L37"/>
  <c r="Q36"/>
  <c r="P36"/>
  <c r="O36"/>
  <c r="N36"/>
  <c r="M36"/>
  <c r="L36"/>
  <c r="Q35"/>
  <c r="P35"/>
  <c r="O35"/>
  <c r="N35"/>
  <c r="M35"/>
  <c r="L35"/>
  <c r="Q34"/>
  <c r="P34"/>
  <c r="O34"/>
  <c r="N34"/>
  <c r="M34"/>
  <c r="L34"/>
  <c r="Q33"/>
  <c r="P33"/>
  <c r="O33"/>
  <c r="N33"/>
  <c r="M33"/>
  <c r="L33"/>
  <c r="Q32"/>
  <c r="P32"/>
  <c r="O32"/>
  <c r="N32"/>
  <c r="M32"/>
  <c r="L32"/>
  <c r="Q31"/>
  <c r="P31"/>
  <c r="O31"/>
  <c r="N31"/>
  <c r="M31"/>
  <c r="L31"/>
  <c r="K32"/>
  <c r="C33"/>
  <c r="C34" s="1"/>
  <c r="C35" s="1"/>
  <c r="C36" s="1"/>
  <c r="C37" s="1"/>
  <c r="C38" s="1"/>
  <c r="C39" s="1"/>
  <c r="C40" s="1"/>
  <c r="C41" s="1"/>
  <c r="C32"/>
  <c r="K15"/>
  <c r="K16" s="1"/>
  <c r="K17" s="1"/>
  <c r="K18" s="1"/>
  <c r="K19" s="1"/>
  <c r="K20" s="1"/>
  <c r="K21" s="1"/>
  <c r="K22" s="1"/>
  <c r="K23" s="1"/>
  <c r="K14"/>
  <c r="C15"/>
  <c r="C16" s="1"/>
  <c r="C17" s="1"/>
  <c r="C18" s="1"/>
  <c r="C19" s="1"/>
  <c r="C20" s="1"/>
  <c r="C21" s="1"/>
  <c r="C22" s="1"/>
  <c r="C23" s="1"/>
  <c r="C14"/>
  <c r="C5"/>
  <c r="L13" s="1"/>
  <c r="K33" l="1"/>
  <c r="C30"/>
  <c r="M13"/>
  <c r="Q15"/>
  <c r="O18"/>
  <c r="M21"/>
  <c r="Q23"/>
  <c r="M15"/>
  <c r="O20"/>
  <c r="M23"/>
  <c r="O14"/>
  <c r="M17"/>
  <c r="Q19"/>
  <c r="O22"/>
  <c r="Q17"/>
  <c r="Q13"/>
  <c r="O16"/>
  <c r="M19"/>
  <c r="Q21"/>
  <c r="P13"/>
  <c r="N14"/>
  <c r="L15"/>
  <c r="P15"/>
  <c r="N16"/>
  <c r="L17"/>
  <c r="P17"/>
  <c r="N18"/>
  <c r="L19"/>
  <c r="P19"/>
  <c r="N20"/>
  <c r="L21"/>
  <c r="P21"/>
  <c r="N22"/>
  <c r="L23"/>
  <c r="P23"/>
  <c r="O13"/>
  <c r="M14"/>
  <c r="Q14"/>
  <c r="O15"/>
  <c r="M16"/>
  <c r="Q16"/>
  <c r="O17"/>
  <c r="M18"/>
  <c r="Q18"/>
  <c r="O19"/>
  <c r="M20"/>
  <c r="Q20"/>
  <c r="O21"/>
  <c r="M22"/>
  <c r="Q22"/>
  <c r="O23"/>
  <c r="C12"/>
  <c r="N13"/>
  <c r="L14"/>
  <c r="P14"/>
  <c r="N15"/>
  <c r="L16"/>
  <c r="P16"/>
  <c r="N17"/>
  <c r="L18"/>
  <c r="P18"/>
  <c r="N19"/>
  <c r="L20"/>
  <c r="P20"/>
  <c r="N21"/>
  <c r="L22"/>
  <c r="P22"/>
  <c r="N23"/>
  <c r="K34" l="1"/>
  <c r="K35" l="1"/>
  <c r="K36" l="1"/>
  <c r="K37" l="1"/>
  <c r="K38" l="1"/>
  <c r="K39" l="1"/>
  <c r="K40" l="1"/>
  <c r="K41" l="1"/>
</calcChain>
</file>

<file path=xl/sharedStrings.xml><?xml version="1.0" encoding="utf-8"?>
<sst xmlns="http://schemas.openxmlformats.org/spreadsheetml/2006/main" count="30" uniqueCount="16">
  <si>
    <t>Interest Rate</t>
  </si>
  <si>
    <t>Car Price</t>
  </si>
  <si>
    <t>Amount Down</t>
  </si>
  <si>
    <t>Amount Financed</t>
  </si>
  <si>
    <t>Term (yrs)</t>
  </si>
  <si>
    <t>Using Data Table</t>
  </si>
  <si>
    <t>Using Formulas with Abs/Rel References</t>
  </si>
  <si>
    <t>My Budget</t>
  </si>
  <si>
    <t>Car Payment</t>
  </si>
  <si>
    <t>Interest Paid Over Life of Loan</t>
  </si>
  <si>
    <t>Price</t>
  </si>
  <si>
    <t>Term</t>
  </si>
  <si>
    <t>Step 1: Set Up Grid</t>
  </si>
  <si>
    <t>Step 2: Enter Formula/Function</t>
  </si>
  <si>
    <t>Step 3: Create Data Table</t>
  </si>
  <si>
    <t>Step 4: Apply Desired Formatting</t>
  </si>
</sst>
</file>

<file path=xl/styles.xml><?xml version="1.0" encoding="utf-8"?>
<styleSheet xmlns="http://schemas.openxmlformats.org/spreadsheetml/2006/main">
  <numFmts count="5">
    <numFmt numFmtId="6" formatCode="&quot;$&quot;#,##0_);[Red]\(&quot;$&quot;#,##0\)"/>
    <numFmt numFmtId="8" formatCode="&quot;$&quot;#,##0.00_);[Red]\(&quot;$&quot;#,##0.00\)"/>
    <numFmt numFmtId="164" formatCode="0.0%"/>
    <numFmt numFmtId="165" formatCode="&quot;$&quot;#,##0"/>
    <numFmt numFmtId="166" formatCode="&quot;$&quot;#,##0.00"/>
  </numFmts>
  <fonts count="6"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theme="0"/>
      <name val="Arial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9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30">
    <border>
      <left/>
      <right/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/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theme="0" tint="-0.499984740745262"/>
      </right>
      <top/>
      <bottom/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2" fillId="2" borderId="6" xfId="0" applyFont="1" applyFill="1" applyBorder="1"/>
    <xf numFmtId="6" fontId="2" fillId="2" borderId="4" xfId="0" applyNumberFormat="1" applyFont="1" applyFill="1" applyBorder="1"/>
    <xf numFmtId="10" fontId="2" fillId="2" borderId="5" xfId="0" applyNumberFormat="1" applyFont="1" applyFill="1" applyBorder="1"/>
    <xf numFmtId="165" fontId="0" fillId="3" borderId="7" xfId="0" applyNumberFormat="1" applyFill="1" applyBorder="1"/>
    <xf numFmtId="165" fontId="0" fillId="3" borderId="8" xfId="0" applyNumberFormat="1" applyFill="1" applyBorder="1"/>
    <xf numFmtId="165" fontId="0" fillId="3" borderId="10" xfId="0" applyNumberFormat="1" applyFill="1" applyBorder="1"/>
    <xf numFmtId="0" fontId="0" fillId="3" borderId="10" xfId="0" applyFill="1" applyBorder="1"/>
    <xf numFmtId="0" fontId="0" fillId="3" borderId="11" xfId="0" applyFill="1" applyBorder="1"/>
    <xf numFmtId="0" fontId="0" fillId="3" borderId="12" xfId="0" applyFill="1" applyBorder="1"/>
    <xf numFmtId="164" fontId="0" fillId="3" borderId="8" xfId="0" applyNumberFormat="1" applyFill="1" applyBorder="1"/>
    <xf numFmtId="165" fontId="0" fillId="3" borderId="0" xfId="0" applyNumberFormat="1" applyFill="1" applyBorder="1"/>
    <xf numFmtId="165" fontId="0" fillId="3" borderId="13" xfId="0" applyNumberFormat="1" applyFill="1" applyBorder="1"/>
    <xf numFmtId="164" fontId="0" fillId="3" borderId="9" xfId="0" applyNumberFormat="1" applyFill="1" applyBorder="1"/>
    <xf numFmtId="165" fontId="0" fillId="3" borderId="9" xfId="0" applyNumberFormat="1" applyFill="1" applyBorder="1"/>
    <xf numFmtId="165" fontId="0" fillId="3" borderId="14" xfId="0" applyNumberFormat="1" applyFill="1" applyBorder="1"/>
    <xf numFmtId="6" fontId="0" fillId="4" borderId="15" xfId="0" applyNumberFormat="1" applyFill="1" applyBorder="1"/>
    <xf numFmtId="165" fontId="0" fillId="5" borderId="10" xfId="0" applyNumberFormat="1" applyFill="1" applyBorder="1"/>
    <xf numFmtId="166" fontId="0" fillId="0" borderId="0" xfId="0" applyNumberFormat="1"/>
    <xf numFmtId="0" fontId="4" fillId="0" borderId="17" xfId="0" applyFont="1" applyBorder="1"/>
    <xf numFmtId="0" fontId="4" fillId="0" borderId="18" xfId="0" applyFont="1" applyBorder="1"/>
    <xf numFmtId="0" fontId="4" fillId="0" borderId="0" xfId="0" applyFont="1"/>
    <xf numFmtId="9" fontId="4" fillId="0" borderId="19" xfId="0" applyNumberFormat="1" applyFont="1" applyBorder="1"/>
    <xf numFmtId="8" fontId="4" fillId="6" borderId="0" xfId="0" applyNumberFormat="1" applyFont="1" applyFill="1" applyBorder="1"/>
    <xf numFmtId="8" fontId="4" fillId="6" borderId="20" xfId="0" applyNumberFormat="1" applyFont="1" applyFill="1" applyBorder="1"/>
    <xf numFmtId="9" fontId="4" fillId="0" borderId="21" xfId="0" applyNumberFormat="1" applyFont="1" applyBorder="1"/>
    <xf numFmtId="8" fontId="4" fillId="6" borderId="22" xfId="0" applyNumberFormat="1" applyFont="1" applyFill="1" applyBorder="1"/>
    <xf numFmtId="8" fontId="4" fillId="6" borderId="23" xfId="0" applyNumberFormat="1" applyFont="1" applyFill="1" applyBorder="1"/>
    <xf numFmtId="3" fontId="3" fillId="7" borderId="16" xfId="0" applyNumberFormat="1" applyFont="1" applyFill="1" applyBorder="1"/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5" fillId="0" borderId="0" xfId="0" applyFont="1"/>
    <xf numFmtId="9" fontId="5" fillId="0" borderId="0" xfId="0" applyNumberFormat="1" applyFont="1"/>
    <xf numFmtId="8" fontId="5" fillId="7" borderId="15" xfId="0" applyNumberFormat="1" applyFont="1" applyFill="1" applyBorder="1"/>
    <xf numFmtId="0" fontId="5" fillId="0" borderId="2" xfId="0" applyFont="1" applyBorder="1"/>
    <xf numFmtId="0" fontId="5" fillId="0" borderId="0" xfId="0" applyFont="1" applyBorder="1"/>
    <xf numFmtId="0" fontId="5" fillId="0" borderId="24" xfId="0" applyFont="1" applyBorder="1"/>
    <xf numFmtId="9" fontId="5" fillId="0" borderId="0" xfId="0" applyNumberFormat="1" applyFont="1" applyBorder="1"/>
    <xf numFmtId="8" fontId="5" fillId="0" borderId="2" xfId="0" applyNumberFormat="1" applyFont="1" applyBorder="1"/>
    <xf numFmtId="0" fontId="5" fillId="0" borderId="3" xfId="0" applyFont="1" applyBorder="1"/>
    <xf numFmtId="9" fontId="5" fillId="0" borderId="25" xfId="0" applyNumberFormat="1" applyFont="1" applyBorder="1"/>
    <xf numFmtId="0" fontId="5" fillId="0" borderId="25" xfId="0" applyFont="1" applyBorder="1"/>
    <xf numFmtId="0" fontId="5" fillId="0" borderId="26" xfId="0" applyFont="1" applyBorder="1"/>
    <xf numFmtId="0" fontId="3" fillId="8" borderId="27" xfId="0" applyFont="1" applyFill="1" applyBorder="1"/>
    <xf numFmtId="0" fontId="5" fillId="8" borderId="28" xfId="0" applyFont="1" applyFill="1" applyBorder="1"/>
    <xf numFmtId="0" fontId="5" fillId="8" borderId="29" xfId="0" applyFont="1" applyFill="1" applyBorder="1"/>
    <xf numFmtId="4" fontId="5" fillId="0" borderId="0" xfId="0" applyNumberFormat="1" applyFont="1" applyBorder="1"/>
    <xf numFmtId="4" fontId="5" fillId="0" borderId="24" xfId="0" applyNumberFormat="1" applyFont="1" applyBorder="1"/>
    <xf numFmtId="4" fontId="5" fillId="0" borderId="25" xfId="0" applyNumberFormat="1" applyFont="1" applyBorder="1"/>
    <xf numFmtId="4" fontId="5" fillId="0" borderId="26" xfId="0" applyNumberFormat="1" applyFont="1" applyBorder="1"/>
  </cellXfs>
  <cellStyles count="1">
    <cellStyle name="Normal" xfId="0" builtinId="0"/>
  </cellStyles>
  <dxfs count="1"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FF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314324</xdr:colOff>
      <xdr:row>14</xdr:row>
      <xdr:rowOff>104775</xdr:rowOff>
    </xdr:from>
    <xdr:to>
      <xdr:col>7</xdr:col>
      <xdr:colOff>285749</xdr:colOff>
      <xdr:row>16</xdr:row>
      <xdr:rowOff>114300</xdr:rowOff>
    </xdr:to>
    <xdr:sp macro="" textlink="">
      <xdr:nvSpPr>
        <xdr:cNvPr id="2" name="TextBox 1"/>
        <xdr:cNvSpPr txBox="1"/>
      </xdr:nvSpPr>
      <xdr:spPr>
        <a:xfrm>
          <a:off x="2095499" y="2124075"/>
          <a:ext cx="2105025" cy="295275"/>
        </a:xfrm>
        <a:prstGeom prst="rect">
          <a:avLst/>
        </a:prstGeom>
        <a:solidFill>
          <a:schemeClr val="lt1"/>
        </a:solidFill>
        <a:ln w="15875" cap="rnd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/>
            <a:t>=PMT(C16/12,C17*12,-C15)</a:t>
          </a:r>
        </a:p>
      </xdr:txBody>
    </xdr:sp>
    <xdr:clientData/>
  </xdr:twoCellAnchor>
  <xdr:twoCellAnchor>
    <xdr:from>
      <xdr:col>3</xdr:col>
      <xdr:colOff>38101</xdr:colOff>
      <xdr:row>16</xdr:row>
      <xdr:rowOff>76200</xdr:rowOff>
    </xdr:from>
    <xdr:to>
      <xdr:col>3</xdr:col>
      <xdr:colOff>257176</xdr:colOff>
      <xdr:row>17</xdr:row>
      <xdr:rowOff>123825</xdr:rowOff>
    </xdr:to>
    <xdr:cxnSp macro="">
      <xdr:nvCxnSpPr>
        <xdr:cNvPr id="4" name="Straight Arrow Connector 3"/>
        <xdr:cNvCxnSpPr/>
      </xdr:nvCxnSpPr>
      <xdr:spPr>
        <a:xfrm rot="10800000" flipV="1">
          <a:off x="1819276" y="2381250"/>
          <a:ext cx="219075" cy="1905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8</xdr:col>
      <xdr:colOff>333375</xdr:colOff>
      <xdr:row>21</xdr:row>
      <xdr:rowOff>28575</xdr:rowOff>
    </xdr:from>
    <xdr:to>
      <xdr:col>11</xdr:col>
      <xdr:colOff>505072</xdr:colOff>
      <xdr:row>30</xdr:row>
      <xdr:rowOff>57354</xdr:rowOff>
    </xdr:to>
    <xdr:pic>
      <xdr:nvPicPr>
        <xdr:cNvPr id="5" name="Picture 4" descr="DataTableToolBar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81550" y="3362325"/>
          <a:ext cx="1771897" cy="1457529"/>
        </a:xfrm>
        <a:prstGeom prst="rect">
          <a:avLst/>
        </a:prstGeom>
        <a:ln>
          <a:solidFill>
            <a:schemeClr val="accent1"/>
          </a:solidFill>
        </a:ln>
      </xdr:spPr>
    </xdr:pic>
    <xdr:clientData/>
  </xdr:twoCellAnchor>
  <xdr:twoCellAnchor editAs="oneCell">
    <xdr:from>
      <xdr:col>8</xdr:col>
      <xdr:colOff>95250</xdr:colOff>
      <xdr:row>31</xdr:row>
      <xdr:rowOff>66675</xdr:rowOff>
    </xdr:from>
    <xdr:to>
      <xdr:col>12</xdr:col>
      <xdr:colOff>181285</xdr:colOff>
      <xdr:row>40</xdr:row>
      <xdr:rowOff>9715</xdr:rowOff>
    </xdr:to>
    <xdr:pic>
      <xdr:nvPicPr>
        <xdr:cNvPr id="6" name="Picture 5" descr="DataTableInputs2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543425" y="4991100"/>
          <a:ext cx="2219635" cy="1362265"/>
        </a:xfrm>
        <a:prstGeom prst="rect">
          <a:avLst/>
        </a:prstGeom>
        <a:ln>
          <a:solidFill>
            <a:schemeClr val="accent1"/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523875</xdr:colOff>
      <xdr:row>0</xdr:row>
      <xdr:rowOff>0</xdr:rowOff>
    </xdr:from>
    <xdr:to>
      <xdr:col>10</xdr:col>
      <xdr:colOff>295275</xdr:colOff>
      <xdr:row>9</xdr:row>
      <xdr:rowOff>66675</xdr:rowOff>
    </xdr:to>
    <xdr:pic>
      <xdr:nvPicPr>
        <xdr:cNvPr id="1026" name="Picture 2" descr="C:\Users\Bobby\AppData\Local\Microsoft\Windows\Temporary Internet Files\Content.IE5\169NLXSN\MC900434818[1]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52925" y="0"/>
          <a:ext cx="1371600" cy="1371600"/>
        </a:xfrm>
        <a:prstGeom prst="rect">
          <a:avLst/>
        </a:prstGeom>
        <a:noFill/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pulent">
  <a:themeElements>
    <a:clrScheme name="Opulent">
      <a:dk1>
        <a:sysClr val="windowText" lastClr="000000"/>
      </a:dk1>
      <a:lt1>
        <a:sysClr val="window" lastClr="FFFFFF"/>
      </a:lt1>
      <a:dk2>
        <a:srgbClr val="B13F9A"/>
      </a:dk2>
      <a:lt2>
        <a:srgbClr val="F4E7ED"/>
      </a:lt2>
      <a:accent1>
        <a:srgbClr val="B83D68"/>
      </a:accent1>
      <a:accent2>
        <a:srgbClr val="AC66BB"/>
      </a:accent2>
      <a:accent3>
        <a:srgbClr val="DE6C36"/>
      </a:accent3>
      <a:accent4>
        <a:srgbClr val="F9B639"/>
      </a:accent4>
      <a:accent5>
        <a:srgbClr val="CF6DA4"/>
      </a:accent5>
      <a:accent6>
        <a:srgbClr val="FA8D3D"/>
      </a:accent6>
      <a:hlink>
        <a:srgbClr val="FFDE66"/>
      </a:hlink>
      <a:folHlink>
        <a:srgbClr val="D490C5"/>
      </a:folHlink>
    </a:clrScheme>
    <a:fontScheme name="Opulent">
      <a:majorFont>
        <a:latin typeface="Trebuchet MS"/>
        <a:ea typeface=""/>
        <a:cs typeface=""/>
        <a:font script="Jpan" typeface="HG丸ｺﾞｼｯｸM-PRO"/>
        <a:font script="Hang" typeface="HY그래픽M"/>
        <a:font script="Hans" typeface="黑体"/>
        <a:font script="Hant" typeface="微軟正黑體"/>
        <a:font script="Arab" typeface="Tahoma"/>
        <a:font script="Hebr" typeface="Gisha"/>
        <a:font script="Thai" typeface="Iris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</a:majorFont>
      <a:minorFont>
        <a:latin typeface="Trebuchet MS"/>
        <a:ea typeface=""/>
        <a:cs typeface=""/>
        <a:font script="Jpan" typeface="HG丸ｺﾞｼｯｸM-PRO"/>
        <a:font script="Hang" typeface="HY그래픽M"/>
        <a:font script="Hans" typeface="华文新魏"/>
        <a:font script="Hant" typeface="微軟正黑體"/>
        <a:font script="Arab" typeface="Tahoma"/>
        <a:font script="Hebr" typeface="Gisha"/>
        <a:font script="Thai" typeface="Iris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pulent">
      <a:fillStyleLst>
        <a:solidFill>
          <a:schemeClr val="phClr"/>
        </a:solidFill>
        <a:gradFill rotWithShape="1">
          <a:gsLst>
            <a:gs pos="0">
              <a:schemeClr val="phClr">
                <a:tint val="15000"/>
                <a:satMod val="250000"/>
              </a:schemeClr>
            </a:gs>
            <a:gs pos="49000">
              <a:schemeClr val="phClr">
                <a:tint val="50000"/>
                <a:satMod val="200000"/>
              </a:schemeClr>
            </a:gs>
            <a:gs pos="49100">
              <a:schemeClr val="phClr">
                <a:tint val="64000"/>
                <a:satMod val="160000"/>
              </a:schemeClr>
            </a:gs>
            <a:gs pos="92000">
              <a:schemeClr val="phClr">
                <a:tint val="50000"/>
                <a:satMod val="200000"/>
              </a:schemeClr>
            </a:gs>
            <a:gs pos="100000">
              <a:schemeClr val="phClr">
                <a:tint val="43000"/>
                <a:satMod val="190000"/>
              </a:schemeClr>
            </a:gs>
          </a:gsLst>
          <a:lin ang="5400000" scaled="1"/>
        </a:gradFill>
        <a:gradFill rotWithShape="1">
          <a:gsLst>
            <a:gs pos="0">
              <a:schemeClr val="phClr">
                <a:tint val="74000"/>
              </a:schemeClr>
            </a:gs>
            <a:gs pos="49000">
              <a:schemeClr val="phClr">
                <a:tint val="96000"/>
                <a:shade val="84000"/>
                <a:satMod val="110000"/>
              </a:schemeClr>
            </a:gs>
            <a:gs pos="49100">
              <a:schemeClr val="phClr">
                <a:shade val="55000"/>
                <a:satMod val="150000"/>
              </a:schemeClr>
            </a:gs>
            <a:gs pos="92000">
              <a:schemeClr val="phClr">
                <a:tint val="98000"/>
                <a:shade val="90000"/>
                <a:satMod val="128000"/>
              </a:schemeClr>
            </a:gs>
            <a:gs pos="100000">
              <a:schemeClr val="phClr">
                <a:tint val="90000"/>
                <a:shade val="97000"/>
                <a:satMod val="128000"/>
              </a:schemeClr>
            </a:gs>
          </a:gsLst>
          <a:lin ang="5400000" scaled="1"/>
        </a:gradFill>
      </a:fillStyleLst>
      <a:lnStyleLst>
        <a:ln w="11430" cap="flat" cmpd="sng" algn="ctr">
          <a:solidFill>
            <a:schemeClr val="phClr"/>
          </a:solidFill>
          <a:prstDash val="solid"/>
        </a:ln>
        <a:ln w="40000" cap="flat" cmpd="sng" algn="ctr">
          <a:solidFill>
            <a:schemeClr val="phClr"/>
          </a:solidFill>
          <a:prstDash val="solid"/>
        </a:ln>
        <a:ln w="318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dist="25000" dir="5400000" rotWithShape="0">
              <a:schemeClr val="phClr">
                <a:shade val="30000"/>
                <a:satMod val="150000"/>
                <a:alpha val="38000"/>
              </a:schemeClr>
            </a:outerShdw>
          </a:effectLst>
        </a:effectStyle>
        <a:effectStyle>
          <a:effectLst>
            <a:outerShdw blurRad="39000" dist="25400" dir="5400000" rotWithShape="0">
              <a:schemeClr val="phClr">
                <a:shade val="33000"/>
                <a:alpha val="83000"/>
              </a:schemeClr>
            </a:outerShdw>
          </a:effectLst>
        </a:effectStyle>
        <a:effectStyle>
          <a:effectLst>
            <a:outerShdw blurRad="39000" dist="25400" dir="5400000" rotWithShape="0">
              <a:schemeClr val="phClr">
                <a:shade val="33000"/>
                <a:alpha val="83000"/>
              </a:schemeClr>
            </a:outerShdw>
          </a:effectLst>
          <a:scene3d>
            <a:camera prst="orthographicFront" fov="0">
              <a:rot lat="0" lon="0" rev="0"/>
            </a:camera>
            <a:lightRig rig="contrasting" dir="t">
              <a:rot lat="0" lon="0" rev="1500000"/>
            </a:lightRig>
          </a:scene3d>
          <a:sp3d extrusionH="127000" prstMaterial="powder">
            <a:bevelT w="50800" h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78000"/>
                <a:satMod val="220000"/>
              </a:schemeClr>
            </a:gs>
            <a:gs pos="100000">
              <a:schemeClr val="phClr">
                <a:shade val="35000"/>
                <a:satMod val="155000"/>
              </a:schemeClr>
            </a:gs>
          </a:gsLst>
          <a:path path="circle">
            <a:fillToRect l="50000" t="50000" r="50000" b="50000"/>
          </a:path>
        </a:gradFill>
        <a:blipFill>
          <a:blip xmlns:r="http://schemas.openxmlformats.org/officeDocument/2006/relationships" r:embed="rId1">
            <a:duotone>
              <a:schemeClr val="phClr">
                <a:shade val="60000"/>
                <a:satMod val="180000"/>
              </a:schemeClr>
              <a:schemeClr val="phClr">
                <a:tint val="500"/>
                <a:satMod val="150000"/>
              </a:schemeClr>
            </a:duotone>
          </a:blip>
          <a:tile tx="0" ty="0" sx="50000" sy="50000" flip="none" algn="tl"/>
        </a:blip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showGridLines="0" tabSelected="1" workbookViewId="0">
      <selection activeCell="F9" sqref="F9"/>
    </sheetView>
  </sheetViews>
  <sheetFormatPr defaultRowHeight="15.75"/>
  <cols>
    <col min="1" max="1" width="8.5" style="24" bestFit="1" customWidth="1"/>
    <col min="2" max="6" width="14.5" style="24" customWidth="1"/>
    <col min="7" max="16384" width="9.33203125" style="24"/>
  </cols>
  <sheetData>
    <row r="1" spans="1:6">
      <c r="A1" s="31">
        <v>25000</v>
      </c>
      <c r="B1" s="22">
        <v>1</v>
      </c>
      <c r="C1" s="22">
        <v>2</v>
      </c>
      <c r="D1" s="22">
        <v>3</v>
      </c>
      <c r="E1" s="22">
        <v>4</v>
      </c>
      <c r="F1" s="23">
        <v>5</v>
      </c>
    </row>
    <row r="2" spans="1:6" ht="27" customHeight="1">
      <c r="A2" s="25">
        <v>0.05</v>
      </c>
      <c r="B2" s="26">
        <f>PMT($A2/12,B$1*12,-$A$1)</f>
        <v>2140.1870447116689</v>
      </c>
      <c r="C2" s="26">
        <f t="shared" ref="C2:F7" si="0">PMT($A2/12,C$1*12,-$A$1)</f>
        <v>1096.7847433517065</v>
      </c>
      <c r="D2" s="26">
        <f t="shared" si="0"/>
        <v>749.27242761663433</v>
      </c>
      <c r="E2" s="26">
        <f t="shared" si="0"/>
        <v>575.73233926616081</v>
      </c>
      <c r="F2" s="27">
        <f t="shared" si="0"/>
        <v>471.78084110027186</v>
      </c>
    </row>
    <row r="3" spans="1:6" ht="27" customHeight="1">
      <c r="A3" s="25">
        <v>0.06</v>
      </c>
      <c r="B3" s="26">
        <f t="shared" ref="B3:B7" si="1">PMT($A3/12,B$1*12,-$A$1)</f>
        <v>2151.6607426770811</v>
      </c>
      <c r="C3" s="26">
        <f t="shared" si="0"/>
        <v>1108.0152563189533</v>
      </c>
      <c r="D3" s="26">
        <f t="shared" si="0"/>
        <v>760.54843628889932</v>
      </c>
      <c r="E3" s="26">
        <f t="shared" si="0"/>
        <v>587.1257261984066</v>
      </c>
      <c r="F3" s="27">
        <f t="shared" si="0"/>
        <v>483.32003823571057</v>
      </c>
    </row>
    <row r="4" spans="1:6" ht="27" customHeight="1">
      <c r="A4" s="25">
        <v>7.0000000000000007E-2</v>
      </c>
      <c r="B4" s="26">
        <f t="shared" si="1"/>
        <v>2163.1686524534452</v>
      </c>
      <c r="C4" s="26">
        <f t="shared" si="0"/>
        <v>1119.314477578632</v>
      </c>
      <c r="D4" s="26">
        <f t="shared" si="0"/>
        <v>771.92742163429637</v>
      </c>
      <c r="E4" s="26">
        <f t="shared" si="0"/>
        <v>598.65611656107114</v>
      </c>
      <c r="F4" s="27">
        <f t="shared" si="0"/>
        <v>495.02996350873707</v>
      </c>
    </row>
    <row r="5" spans="1:6" ht="27" customHeight="1">
      <c r="A5" s="25">
        <v>0.08</v>
      </c>
      <c r="B5" s="26">
        <f t="shared" si="1"/>
        <v>2174.7107271355449</v>
      </c>
      <c r="C5" s="26">
        <f t="shared" si="0"/>
        <v>1130.6822864046123</v>
      </c>
      <c r="D5" s="26">
        <f t="shared" si="0"/>
        <v>783.40913653577707</v>
      </c>
      <c r="E5" s="26">
        <f t="shared" si="0"/>
        <v>610.32305853756634</v>
      </c>
      <c r="F5" s="27">
        <f t="shared" si="0"/>
        <v>506.90985721034548</v>
      </c>
    </row>
    <row r="6" spans="1:6" ht="27" customHeight="1">
      <c r="A6" s="25">
        <v>0.09</v>
      </c>
      <c r="B6" s="26">
        <f t="shared" si="1"/>
        <v>2186.2869192480102</v>
      </c>
      <c r="C6" s="26">
        <f t="shared" si="0"/>
        <v>1142.1185569793156</v>
      </c>
      <c r="D6" s="26">
        <f t="shared" si="0"/>
        <v>794.99331649850944</v>
      </c>
      <c r="E6" s="26">
        <f t="shared" si="0"/>
        <v>622.12605934834926</v>
      </c>
      <c r="F6" s="27">
        <f t="shared" si="0"/>
        <v>518.95888065884537</v>
      </c>
    </row>
    <row r="7" spans="1:6" ht="27" customHeight="1" thickBot="1">
      <c r="A7" s="28">
        <v>0.1</v>
      </c>
      <c r="B7" s="29">
        <f t="shared" si="1"/>
        <v>2197.8971807502476</v>
      </c>
      <c r="C7" s="29">
        <f t="shared" si="0"/>
        <v>1153.6231584379173</v>
      </c>
      <c r="D7" s="29">
        <f t="shared" si="0"/>
        <v>806.67967984594054</v>
      </c>
      <c r="E7" s="29">
        <f t="shared" si="0"/>
        <v>634.06458586868212</v>
      </c>
      <c r="F7" s="30">
        <f t="shared" si="0"/>
        <v>531.17611778170874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3:I46"/>
  <sheetViews>
    <sheetView showGridLines="0" topLeftCell="A16" workbookViewId="0">
      <selection activeCell="N30" sqref="N30"/>
    </sheetView>
  </sheetViews>
  <sheetFormatPr defaultRowHeight="12"/>
  <cols>
    <col min="1" max="1" width="9.33203125" style="35"/>
    <col min="2" max="2" width="11.33203125" style="35" bestFit="1" customWidth="1"/>
    <col min="3" max="3" width="10.5" style="35" customWidth="1"/>
    <col min="4" max="16384" width="9.33203125" style="35"/>
  </cols>
  <sheetData>
    <row r="3" spans="2:9" ht="15.75">
      <c r="B3" s="47" t="s">
        <v>12</v>
      </c>
      <c r="C3" s="48"/>
      <c r="D3" s="48"/>
      <c r="E3" s="48"/>
      <c r="F3" s="48"/>
      <c r="G3" s="48"/>
      <c r="H3" s="48"/>
      <c r="I3" s="49"/>
    </row>
    <row r="4" spans="2:9">
      <c r="B4" s="38" t="s">
        <v>10</v>
      </c>
      <c r="C4" s="39">
        <v>25000</v>
      </c>
      <c r="D4" s="39"/>
      <c r="E4" s="39"/>
      <c r="F4" s="39"/>
      <c r="G4" s="39"/>
      <c r="H4" s="39"/>
      <c r="I4" s="40"/>
    </row>
    <row r="5" spans="2:9">
      <c r="B5" s="38" t="s">
        <v>0</v>
      </c>
      <c r="C5" s="41">
        <v>0.06</v>
      </c>
      <c r="D5" s="39"/>
      <c r="E5" s="39"/>
      <c r="F5" s="39"/>
      <c r="G5" s="39"/>
      <c r="H5" s="39"/>
      <c r="I5" s="40"/>
    </row>
    <row r="6" spans="2:9">
      <c r="B6" s="38" t="s">
        <v>11</v>
      </c>
      <c r="C6" s="39">
        <v>5</v>
      </c>
      <c r="D6" s="39"/>
      <c r="E6" s="39"/>
      <c r="F6" s="39"/>
      <c r="G6" s="39"/>
      <c r="H6" s="39"/>
      <c r="I6" s="40"/>
    </row>
    <row r="7" spans="2:9" ht="12.75" thickBot="1">
      <c r="B7" s="38"/>
      <c r="C7" s="39"/>
      <c r="D7" s="39"/>
      <c r="E7" s="39"/>
      <c r="F7" s="39"/>
      <c r="G7" s="39"/>
      <c r="H7" s="39"/>
      <c r="I7" s="40"/>
    </row>
    <row r="8" spans="2:9" ht="12.75" thickBot="1">
      <c r="B8" s="42"/>
      <c r="C8" s="37"/>
      <c r="D8" s="39">
        <v>1</v>
      </c>
      <c r="E8" s="39">
        <v>2</v>
      </c>
      <c r="F8" s="39">
        <v>3</v>
      </c>
      <c r="G8" s="39">
        <v>4</v>
      </c>
      <c r="H8" s="39">
        <v>5</v>
      </c>
      <c r="I8" s="40">
        <v>6</v>
      </c>
    </row>
    <row r="9" spans="2:9">
      <c r="B9" s="38"/>
      <c r="C9" s="41">
        <v>0.03</v>
      </c>
      <c r="D9" s="39"/>
      <c r="E9" s="39"/>
      <c r="F9" s="39"/>
      <c r="G9" s="39"/>
      <c r="H9" s="39"/>
      <c r="I9" s="40"/>
    </row>
    <row r="10" spans="2:9">
      <c r="B10" s="38"/>
      <c r="C10" s="41">
        <v>0.04</v>
      </c>
      <c r="D10" s="39"/>
      <c r="E10" s="39"/>
      <c r="F10" s="39"/>
      <c r="G10" s="39"/>
      <c r="H10" s="39"/>
      <c r="I10" s="40"/>
    </row>
    <row r="11" spans="2:9">
      <c r="B11" s="38"/>
      <c r="C11" s="41">
        <v>0.05</v>
      </c>
      <c r="D11" s="39"/>
      <c r="E11" s="39"/>
      <c r="F11" s="39"/>
      <c r="G11" s="39"/>
      <c r="H11" s="39"/>
      <c r="I11" s="40"/>
    </row>
    <row r="12" spans="2:9">
      <c r="B12" s="43"/>
      <c r="C12" s="44">
        <v>0.06</v>
      </c>
      <c r="D12" s="45"/>
      <c r="E12" s="45"/>
      <c r="F12" s="45"/>
      <c r="G12" s="45"/>
      <c r="H12" s="45"/>
      <c r="I12" s="46"/>
    </row>
    <row r="13" spans="2:9">
      <c r="E13" s="36"/>
    </row>
    <row r="14" spans="2:9" ht="15.75">
      <c r="B14" s="47" t="s">
        <v>13</v>
      </c>
      <c r="C14" s="48"/>
      <c r="D14" s="48"/>
      <c r="E14" s="48"/>
      <c r="F14" s="48"/>
      <c r="G14" s="48"/>
      <c r="H14" s="48"/>
      <c r="I14" s="49"/>
    </row>
    <row r="15" spans="2:9">
      <c r="B15" s="38" t="s">
        <v>10</v>
      </c>
      <c r="C15" s="39">
        <v>25000</v>
      </c>
      <c r="D15" s="39"/>
      <c r="E15" s="39"/>
      <c r="F15" s="39"/>
      <c r="G15" s="39"/>
      <c r="H15" s="39"/>
      <c r="I15" s="40"/>
    </row>
    <row r="16" spans="2:9">
      <c r="B16" s="38" t="s">
        <v>0</v>
      </c>
      <c r="C16" s="41">
        <v>0.06</v>
      </c>
      <c r="D16" s="39"/>
      <c r="E16" s="39"/>
      <c r="F16" s="39"/>
      <c r="G16" s="39"/>
      <c r="H16" s="39"/>
      <c r="I16" s="40"/>
    </row>
    <row r="17" spans="2:9">
      <c r="B17" s="38" t="s">
        <v>11</v>
      </c>
      <c r="C17" s="39">
        <v>5</v>
      </c>
      <c r="D17" s="39"/>
      <c r="E17" s="39"/>
      <c r="F17" s="39"/>
      <c r="G17" s="39"/>
      <c r="H17" s="39"/>
      <c r="I17" s="40"/>
    </row>
    <row r="18" spans="2:9" ht="12.75" thickBot="1">
      <c r="B18" s="38"/>
      <c r="C18" s="39"/>
      <c r="D18" s="39"/>
      <c r="E18" s="39"/>
      <c r="F18" s="39"/>
      <c r="G18" s="39"/>
      <c r="H18" s="39"/>
      <c r="I18" s="40"/>
    </row>
    <row r="19" spans="2:9" ht="12.75" thickBot="1">
      <c r="B19" s="42"/>
      <c r="C19" s="37">
        <f>PMT(C16/12,C17*12,-C15)</f>
        <v>483.32003823571057</v>
      </c>
      <c r="D19" s="39">
        <v>1</v>
      </c>
      <c r="E19" s="39">
        <v>2</v>
      </c>
      <c r="F19" s="39">
        <v>3</v>
      </c>
      <c r="G19" s="39">
        <v>4</v>
      </c>
      <c r="H19" s="39">
        <v>5</v>
      </c>
      <c r="I19" s="40">
        <v>6</v>
      </c>
    </row>
    <row r="20" spans="2:9">
      <c r="B20" s="38"/>
      <c r="C20" s="41">
        <v>0.03</v>
      </c>
      <c r="D20" s="39"/>
      <c r="E20" s="39"/>
      <c r="F20" s="39"/>
      <c r="G20" s="39"/>
      <c r="H20" s="39"/>
      <c r="I20" s="40"/>
    </row>
    <row r="21" spans="2:9">
      <c r="B21" s="38"/>
      <c r="C21" s="41">
        <v>0.04</v>
      </c>
      <c r="D21" s="39"/>
      <c r="E21" s="39"/>
      <c r="F21" s="39"/>
      <c r="G21" s="39"/>
      <c r="H21" s="39"/>
      <c r="I21" s="40"/>
    </row>
    <row r="22" spans="2:9">
      <c r="B22" s="38"/>
      <c r="C22" s="41">
        <v>0.05</v>
      </c>
      <c r="D22" s="39"/>
      <c r="E22" s="39"/>
      <c r="F22" s="39"/>
      <c r="G22" s="39"/>
      <c r="H22" s="39"/>
      <c r="I22" s="40"/>
    </row>
    <row r="23" spans="2:9">
      <c r="B23" s="43"/>
      <c r="C23" s="44">
        <v>0.06</v>
      </c>
      <c r="D23" s="45"/>
      <c r="E23" s="45"/>
      <c r="F23" s="45"/>
      <c r="G23" s="45"/>
      <c r="H23" s="45"/>
      <c r="I23" s="46"/>
    </row>
    <row r="26" spans="2:9" ht="15.75">
      <c r="B26" s="47" t="s">
        <v>14</v>
      </c>
      <c r="C26" s="48"/>
      <c r="D26" s="48"/>
      <c r="E26" s="48"/>
      <c r="F26" s="48"/>
      <c r="G26" s="48"/>
      <c r="H26" s="48"/>
      <c r="I26" s="49"/>
    </row>
    <row r="27" spans="2:9">
      <c r="B27" s="38" t="s">
        <v>10</v>
      </c>
      <c r="C27" s="39">
        <v>25000</v>
      </c>
      <c r="D27" s="39"/>
      <c r="E27" s="39"/>
      <c r="F27" s="39"/>
      <c r="G27" s="39"/>
      <c r="H27" s="39"/>
      <c r="I27" s="40"/>
    </row>
    <row r="28" spans="2:9">
      <c r="B28" s="38" t="s">
        <v>0</v>
      </c>
      <c r="C28" s="41">
        <v>0.06</v>
      </c>
      <c r="D28" s="39"/>
      <c r="E28" s="39"/>
      <c r="F28" s="39"/>
      <c r="G28" s="39"/>
      <c r="H28" s="39"/>
      <c r="I28" s="40"/>
    </row>
    <row r="29" spans="2:9">
      <c r="B29" s="38" t="s">
        <v>11</v>
      </c>
      <c r="C29" s="39">
        <v>5</v>
      </c>
      <c r="D29" s="39"/>
      <c r="E29" s="39"/>
      <c r="F29" s="39"/>
      <c r="G29" s="39"/>
      <c r="H29" s="39"/>
      <c r="I29" s="40"/>
    </row>
    <row r="30" spans="2:9" ht="12.75" thickBot="1">
      <c r="B30" s="38"/>
      <c r="C30" s="39"/>
      <c r="D30" s="39"/>
      <c r="E30" s="39"/>
      <c r="F30" s="39"/>
      <c r="G30" s="39"/>
      <c r="H30" s="39"/>
      <c r="I30" s="40"/>
    </row>
    <row r="31" spans="2:9" ht="12.75" thickBot="1">
      <c r="B31" s="42"/>
      <c r="C31" s="37">
        <f>PMT(C28/12,C29*12,-C27)</f>
        <v>483.32003823571057</v>
      </c>
      <c r="D31" s="39">
        <v>1</v>
      </c>
      <c r="E31" s="39">
        <v>2</v>
      </c>
      <c r="F31" s="39">
        <v>3</v>
      </c>
      <c r="G31" s="39">
        <v>4</v>
      </c>
      <c r="H31" s="39">
        <v>5</v>
      </c>
      <c r="I31" s="40">
        <v>6</v>
      </c>
    </row>
    <row r="32" spans="2:9">
      <c r="B32" s="38"/>
      <c r="C32" s="41">
        <v>0.03</v>
      </c>
      <c r="D32" s="39">
        <f t="dataTable" ref="D32:I35" dt2D="1" dtr="1" r1="C29" r2="C28"/>
        <v>2117.342468962263</v>
      </c>
      <c r="E32" s="39">
        <v>1074.5302994889237</v>
      </c>
      <c r="F32" s="39">
        <v>727.03024076631993</v>
      </c>
      <c r="G32" s="39">
        <v>553.35817473279667</v>
      </c>
      <c r="H32" s="39">
        <v>449.21726660158606</v>
      </c>
      <c r="I32" s="40">
        <v>379.84189548597487</v>
      </c>
    </row>
    <row r="33" spans="2:9">
      <c r="B33" s="38"/>
      <c r="C33" s="41">
        <v>0.04</v>
      </c>
      <c r="D33" s="39">
        <v>2128.7476048888889</v>
      </c>
      <c r="E33" s="39">
        <v>1085.6230542693233</v>
      </c>
      <c r="F33" s="39">
        <v>738.09962517107385</v>
      </c>
      <c r="G33" s="39">
        <v>564.47636604223521</v>
      </c>
      <c r="H33" s="39">
        <v>460.41305138164751</v>
      </c>
      <c r="I33" s="40">
        <v>391.12957681355329</v>
      </c>
    </row>
    <row r="34" spans="2:9">
      <c r="B34" s="38"/>
      <c r="C34" s="41">
        <v>0.05</v>
      </c>
      <c r="D34" s="39">
        <v>2140.1870447116689</v>
      </c>
      <c r="E34" s="39">
        <v>1096.7847433517065</v>
      </c>
      <c r="F34" s="39">
        <v>749.27242761663433</v>
      </c>
      <c r="G34" s="39">
        <v>575.73233926616081</v>
      </c>
      <c r="H34" s="39">
        <v>471.78084110027186</v>
      </c>
      <c r="I34" s="40">
        <v>402.62331653627183</v>
      </c>
    </row>
    <row r="35" spans="2:9">
      <c r="B35" s="43"/>
      <c r="C35" s="44">
        <v>0.06</v>
      </c>
      <c r="D35" s="45">
        <v>2151.6607426770811</v>
      </c>
      <c r="E35" s="45">
        <v>1108.0152563189533</v>
      </c>
      <c r="F35" s="45">
        <v>760.54843628889932</v>
      </c>
      <c r="G35" s="45">
        <v>587.1257261984066</v>
      </c>
      <c r="H35" s="45">
        <v>483.32003823571057</v>
      </c>
      <c r="I35" s="46">
        <v>414.32219733681563</v>
      </c>
    </row>
    <row r="37" spans="2:9" ht="15.75">
      <c r="B37" s="47" t="s">
        <v>15</v>
      </c>
      <c r="C37" s="48"/>
      <c r="D37" s="48"/>
      <c r="E37" s="48"/>
      <c r="F37" s="48"/>
      <c r="G37" s="48"/>
      <c r="H37" s="48"/>
      <c r="I37" s="49"/>
    </row>
    <row r="38" spans="2:9">
      <c r="B38" s="38" t="s">
        <v>10</v>
      </c>
      <c r="C38" s="39">
        <v>25000</v>
      </c>
      <c r="D38" s="39"/>
      <c r="E38" s="39"/>
      <c r="F38" s="39"/>
      <c r="G38" s="39"/>
      <c r="H38" s="39"/>
      <c r="I38" s="40"/>
    </row>
    <row r="39" spans="2:9">
      <c r="B39" s="38" t="s">
        <v>0</v>
      </c>
      <c r="C39" s="41">
        <v>0.06</v>
      </c>
      <c r="D39" s="39"/>
      <c r="E39" s="39"/>
      <c r="F39" s="39"/>
      <c r="G39" s="39"/>
      <c r="H39" s="39"/>
      <c r="I39" s="40"/>
    </row>
    <row r="40" spans="2:9">
      <c r="B40" s="38" t="s">
        <v>11</v>
      </c>
      <c r="C40" s="39">
        <v>5</v>
      </c>
      <c r="D40" s="39"/>
      <c r="E40" s="39"/>
      <c r="F40" s="39"/>
      <c r="G40" s="39"/>
      <c r="H40" s="39"/>
      <c r="I40" s="40"/>
    </row>
    <row r="41" spans="2:9" ht="12.75" thickBot="1">
      <c r="B41" s="38"/>
      <c r="C41" s="39"/>
      <c r="D41" s="39"/>
      <c r="E41" s="39"/>
      <c r="F41" s="39"/>
      <c r="G41" s="39"/>
      <c r="H41" s="39"/>
      <c r="I41" s="40"/>
    </row>
    <row r="42" spans="2:9" ht="12.75" thickBot="1">
      <c r="B42" s="42"/>
      <c r="C42" s="37">
        <f>PMT(C39/12,C40*12,-C38)</f>
        <v>483.32003823571057</v>
      </c>
      <c r="D42" s="39">
        <v>1</v>
      </c>
      <c r="E42" s="39">
        <v>2</v>
      </c>
      <c r="F42" s="39">
        <v>3</v>
      </c>
      <c r="G42" s="39">
        <v>4</v>
      </c>
      <c r="H42" s="39">
        <v>5</v>
      </c>
      <c r="I42" s="40">
        <v>6</v>
      </c>
    </row>
    <row r="43" spans="2:9">
      <c r="B43" s="38"/>
      <c r="C43" s="41">
        <v>0.03</v>
      </c>
      <c r="D43" s="50">
        <f t="dataTable" ref="D43:I46" dt2D="1" dtr="1" r1="C40" r2="C39"/>
        <v>2117.342468962263</v>
      </c>
      <c r="E43" s="50">
        <v>1074.5302994889237</v>
      </c>
      <c r="F43" s="50">
        <v>727.03024076631993</v>
      </c>
      <c r="G43" s="50">
        <v>553.35817473279667</v>
      </c>
      <c r="H43" s="50">
        <v>449.21726660158606</v>
      </c>
      <c r="I43" s="51">
        <v>379.84189548597487</v>
      </c>
    </row>
    <row r="44" spans="2:9">
      <c r="B44" s="38"/>
      <c r="C44" s="41">
        <v>0.04</v>
      </c>
      <c r="D44" s="50">
        <v>2128.7476048888889</v>
      </c>
      <c r="E44" s="50">
        <v>1085.6230542693233</v>
      </c>
      <c r="F44" s="50">
        <v>738.09962517107385</v>
      </c>
      <c r="G44" s="50">
        <v>564.47636604223521</v>
      </c>
      <c r="H44" s="50">
        <v>460.41305138164751</v>
      </c>
      <c r="I44" s="51">
        <v>391.12957681355329</v>
      </c>
    </row>
    <row r="45" spans="2:9">
      <c r="B45" s="38"/>
      <c r="C45" s="41">
        <v>0.05</v>
      </c>
      <c r="D45" s="50">
        <v>2140.1870447116689</v>
      </c>
      <c r="E45" s="50">
        <v>1096.7847433517065</v>
      </c>
      <c r="F45" s="50">
        <v>749.27242761663433</v>
      </c>
      <c r="G45" s="50">
        <v>575.73233926616081</v>
      </c>
      <c r="H45" s="50">
        <v>471.78084110027186</v>
      </c>
      <c r="I45" s="51">
        <v>402.62331653627183</v>
      </c>
    </row>
    <row r="46" spans="2:9">
      <c r="B46" s="43"/>
      <c r="C46" s="44">
        <v>0.06</v>
      </c>
      <c r="D46" s="52">
        <v>2151.6607426770811</v>
      </c>
      <c r="E46" s="52">
        <v>1108.0152563189533</v>
      </c>
      <c r="F46" s="52">
        <v>760.54843628889932</v>
      </c>
      <c r="G46" s="52">
        <v>587.1257261984066</v>
      </c>
      <c r="H46" s="52">
        <v>483.32003823571057</v>
      </c>
      <c r="I46" s="53">
        <v>414.32219733681563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2:Q41"/>
  <sheetViews>
    <sheetView showGridLines="0" workbookViewId="0">
      <selection activeCell="D20" sqref="D20"/>
    </sheetView>
  </sheetViews>
  <sheetFormatPr defaultRowHeight="11.25"/>
  <cols>
    <col min="1" max="1" width="3.5" customWidth="1"/>
    <col min="2" max="2" width="15.33203125" bestFit="1" customWidth="1"/>
    <col min="3" max="3" width="10.83203125" bestFit="1" customWidth="1"/>
    <col min="6" max="6" width="9.83203125" bestFit="1" customWidth="1"/>
  </cols>
  <sheetData>
    <row r="2" spans="2:17" ht="12" thickBot="1"/>
    <row r="3" spans="2:17" ht="12" thickBot="1">
      <c r="B3" s="1" t="s">
        <v>1</v>
      </c>
      <c r="C3" s="5">
        <v>25000</v>
      </c>
      <c r="E3" t="s">
        <v>7</v>
      </c>
      <c r="G3" s="19">
        <v>750</v>
      </c>
    </row>
    <row r="4" spans="2:17">
      <c r="B4" s="2" t="s">
        <v>2</v>
      </c>
      <c r="C4" s="5">
        <v>0</v>
      </c>
    </row>
    <row r="5" spans="2:17">
      <c r="B5" s="2" t="s">
        <v>3</v>
      </c>
      <c r="C5" s="5">
        <f>C3-C4</f>
        <v>25000</v>
      </c>
    </row>
    <row r="6" spans="2:17">
      <c r="B6" s="2" t="s">
        <v>0</v>
      </c>
      <c r="C6" s="6">
        <v>7.4999999999999997E-2</v>
      </c>
    </row>
    <row r="7" spans="2:17">
      <c r="B7" s="3" t="s">
        <v>4</v>
      </c>
      <c r="C7" s="4">
        <v>3</v>
      </c>
    </row>
    <row r="10" spans="2:17">
      <c r="C10" s="32" t="s">
        <v>5</v>
      </c>
      <c r="D10" s="33"/>
      <c r="E10" s="33"/>
      <c r="F10" s="33"/>
      <c r="G10" s="33"/>
      <c r="H10" s="33"/>
      <c r="I10" s="34"/>
      <c r="K10" s="32" t="s">
        <v>6</v>
      </c>
      <c r="L10" s="33"/>
      <c r="M10" s="33"/>
      <c r="N10" s="33"/>
      <c r="O10" s="33"/>
      <c r="P10" s="33"/>
      <c r="Q10" s="34"/>
    </row>
    <row r="11" spans="2:17">
      <c r="C11" s="32" t="s">
        <v>8</v>
      </c>
      <c r="D11" s="33"/>
      <c r="E11" s="33"/>
      <c r="F11" s="33"/>
      <c r="G11" s="33"/>
      <c r="H11" s="33"/>
      <c r="I11" s="34"/>
      <c r="K11" s="32" t="s">
        <v>8</v>
      </c>
      <c r="L11" s="33"/>
      <c r="M11" s="33"/>
      <c r="N11" s="33"/>
      <c r="O11" s="33"/>
      <c r="P11" s="33"/>
      <c r="Q11" s="34"/>
    </row>
    <row r="12" spans="2:17">
      <c r="C12" s="20">
        <f>PMT(C6/12,C7*12,-C5)</f>
        <v>777.65545401640463</v>
      </c>
      <c r="D12" s="10">
        <v>1</v>
      </c>
      <c r="E12" s="11">
        <v>2</v>
      </c>
      <c r="F12" s="11">
        <v>3</v>
      </c>
      <c r="G12" s="11">
        <v>4</v>
      </c>
      <c r="H12" s="11">
        <v>5</v>
      </c>
      <c r="I12" s="12">
        <v>6</v>
      </c>
      <c r="K12" s="9"/>
      <c r="L12" s="10">
        <v>1</v>
      </c>
      <c r="M12" s="11">
        <v>2</v>
      </c>
      <c r="N12" s="11">
        <v>3</v>
      </c>
      <c r="O12" s="11">
        <v>4</v>
      </c>
      <c r="P12" s="11">
        <v>5</v>
      </c>
      <c r="Q12" s="12">
        <v>6</v>
      </c>
    </row>
    <row r="13" spans="2:17">
      <c r="C13" s="13">
        <v>0.05</v>
      </c>
      <c r="D13" s="8">
        <f t="dataTable" ref="D13:I23" dt2D="1" dtr="1" r1="C7" r2="C6" ca="1"/>
        <v>2140.1870447116689</v>
      </c>
      <c r="E13" s="14">
        <v>1096.7847433517065</v>
      </c>
      <c r="F13" s="14">
        <v>749.27242761663433</v>
      </c>
      <c r="G13" s="14">
        <v>575.73233926616081</v>
      </c>
      <c r="H13" s="14">
        <v>471.78084110027186</v>
      </c>
      <c r="I13" s="15">
        <v>402.62331653627183</v>
      </c>
      <c r="K13" s="13">
        <v>0.05</v>
      </c>
      <c r="L13" s="8">
        <f>PMT($K13/12,L$12*12,-$C$5)</f>
        <v>2140.1870447116689</v>
      </c>
      <c r="M13" s="8">
        <f t="shared" ref="M13:Q23" si="0">PMT($K13/12,M$12*12,-$C$5)</f>
        <v>1096.7847433517065</v>
      </c>
      <c r="N13" s="8">
        <f t="shared" si="0"/>
        <v>749.27242761663433</v>
      </c>
      <c r="O13" s="8">
        <f t="shared" si="0"/>
        <v>575.73233926616081</v>
      </c>
      <c r="P13" s="8">
        <f t="shared" si="0"/>
        <v>471.78084110027186</v>
      </c>
      <c r="Q13" s="8">
        <f t="shared" si="0"/>
        <v>402.62331653627183</v>
      </c>
    </row>
    <row r="14" spans="2:17">
      <c r="C14" s="13">
        <f>C13+0.005</f>
        <v>5.5E-2</v>
      </c>
      <c r="D14" s="8">
        <v>2145.9196143087393</v>
      </c>
      <c r="E14" s="14">
        <v>1102.3914039534131</v>
      </c>
      <c r="F14" s="14">
        <v>754.89754510775583</v>
      </c>
      <c r="G14" s="14">
        <v>581.41188068107897</v>
      </c>
      <c r="H14" s="14">
        <v>477.52905429455535</v>
      </c>
      <c r="I14" s="15">
        <v>408.4471771390327</v>
      </c>
      <c r="K14" s="13">
        <f>K13+0.005</f>
        <v>5.5E-2</v>
      </c>
      <c r="L14" s="8">
        <f t="shared" ref="L14:L23" si="1">PMT($K14/12,L$12*12,-$C$5)</f>
        <v>2145.9196143087393</v>
      </c>
      <c r="M14" s="8">
        <f t="shared" si="0"/>
        <v>1102.3914039534131</v>
      </c>
      <c r="N14" s="8">
        <f t="shared" si="0"/>
        <v>754.89754510775583</v>
      </c>
      <c r="O14" s="8">
        <f t="shared" si="0"/>
        <v>581.41188068107897</v>
      </c>
      <c r="P14" s="8">
        <f t="shared" si="0"/>
        <v>477.52905429455535</v>
      </c>
      <c r="Q14" s="8">
        <f t="shared" si="0"/>
        <v>408.4471771390327</v>
      </c>
    </row>
    <row r="15" spans="2:17">
      <c r="C15" s="13">
        <f t="shared" ref="C15:C23" si="2">C14+0.005</f>
        <v>0.06</v>
      </c>
      <c r="D15" s="8">
        <v>2151.6607426770811</v>
      </c>
      <c r="E15" s="14">
        <v>1108.0152563189533</v>
      </c>
      <c r="F15" s="14">
        <v>760.54843628889932</v>
      </c>
      <c r="G15" s="14">
        <v>587.1257261984066</v>
      </c>
      <c r="H15" s="14">
        <v>483.32003823571057</v>
      </c>
      <c r="I15" s="15">
        <v>414.32219733681563</v>
      </c>
      <c r="K15" s="13">
        <f t="shared" ref="K15:K18" si="3">K14+0.005</f>
        <v>0.06</v>
      </c>
      <c r="L15" s="8">
        <f t="shared" si="1"/>
        <v>2151.6607426770811</v>
      </c>
      <c r="M15" s="8">
        <f t="shared" si="0"/>
        <v>1108.0152563189533</v>
      </c>
      <c r="N15" s="8">
        <f t="shared" si="0"/>
        <v>760.54843628889932</v>
      </c>
      <c r="O15" s="8">
        <f t="shared" si="0"/>
        <v>587.1257261984066</v>
      </c>
      <c r="P15" s="8">
        <f t="shared" si="0"/>
        <v>483.32003823571057</v>
      </c>
      <c r="Q15" s="8">
        <f t="shared" si="0"/>
        <v>414.32219733681563</v>
      </c>
    </row>
    <row r="16" spans="2:17">
      <c r="C16" s="13">
        <f t="shared" si="2"/>
        <v>6.5000000000000002E-2</v>
      </c>
      <c r="D16" s="8">
        <v>2157.4104240070574</v>
      </c>
      <c r="E16" s="14">
        <v>1113.6562858377863</v>
      </c>
      <c r="F16" s="14">
        <v>766.22507191275201</v>
      </c>
      <c r="G16" s="14">
        <v>592.87382322244821</v>
      </c>
      <c r="H16" s="14">
        <v>489.15370546821816</v>
      </c>
      <c r="I16" s="15">
        <v>420.24824059456034</v>
      </c>
      <c r="K16" s="13">
        <f t="shared" si="3"/>
        <v>6.5000000000000002E-2</v>
      </c>
      <c r="L16" s="8">
        <f t="shared" si="1"/>
        <v>2157.4104240070574</v>
      </c>
      <c r="M16" s="8">
        <f t="shared" si="0"/>
        <v>1113.6562858377863</v>
      </c>
      <c r="N16" s="8">
        <f t="shared" si="0"/>
        <v>766.22507191275201</v>
      </c>
      <c r="O16" s="8">
        <f t="shared" si="0"/>
        <v>592.87382322244821</v>
      </c>
      <c r="P16" s="8">
        <f t="shared" si="0"/>
        <v>489.15370546821816</v>
      </c>
      <c r="Q16" s="8">
        <f t="shared" si="0"/>
        <v>420.24824059456034</v>
      </c>
    </row>
    <row r="17" spans="3:17">
      <c r="C17" s="13">
        <f t="shared" si="2"/>
        <v>7.0000000000000007E-2</v>
      </c>
      <c r="D17" s="8">
        <v>2163.1686524534452</v>
      </c>
      <c r="E17" s="14">
        <v>1119.314477578632</v>
      </c>
      <c r="F17" s="14">
        <v>771.92742163429637</v>
      </c>
      <c r="G17" s="14">
        <v>598.65611656107114</v>
      </c>
      <c r="H17" s="14">
        <v>495.02996350873707</v>
      </c>
      <c r="I17" s="15">
        <v>426.22516179923934</v>
      </c>
      <c r="K17" s="13">
        <f t="shared" si="3"/>
        <v>7.0000000000000007E-2</v>
      </c>
      <c r="L17" s="8">
        <f t="shared" si="1"/>
        <v>2163.1686524534452</v>
      </c>
      <c r="M17" s="8">
        <f t="shared" si="0"/>
        <v>1119.314477578632</v>
      </c>
      <c r="N17" s="8">
        <f t="shared" si="0"/>
        <v>771.92742163429637</v>
      </c>
      <c r="O17" s="8">
        <f t="shared" si="0"/>
        <v>598.65611656107114</v>
      </c>
      <c r="P17" s="8">
        <f t="shared" si="0"/>
        <v>495.02996350873707</v>
      </c>
      <c r="Q17" s="8">
        <f t="shared" si="0"/>
        <v>426.22516179923934</v>
      </c>
    </row>
    <row r="18" spans="3:17">
      <c r="C18" s="13">
        <f t="shared" si="2"/>
        <v>7.5000000000000011E-2</v>
      </c>
      <c r="D18" s="8">
        <v>2168.9354221351646</v>
      </c>
      <c r="E18" s="14">
        <v>1124.9898162906049</v>
      </c>
      <c r="F18" s="14">
        <v>777.65545401640486</v>
      </c>
      <c r="G18" s="14">
        <v>604.47254844327642</v>
      </c>
      <c r="H18" s="14">
        <v>500.94871489059062</v>
      </c>
      <c r="I18" s="15">
        <v>432.25280735760418</v>
      </c>
      <c r="K18" s="13">
        <f t="shared" si="3"/>
        <v>7.5000000000000011E-2</v>
      </c>
      <c r="L18" s="8">
        <f t="shared" si="1"/>
        <v>2168.9354221351646</v>
      </c>
      <c r="M18" s="8">
        <f t="shared" si="0"/>
        <v>1124.9898162906049</v>
      </c>
      <c r="N18" s="8">
        <f t="shared" si="0"/>
        <v>777.65545401640486</v>
      </c>
      <c r="O18" s="8">
        <f t="shared" si="0"/>
        <v>604.47254844327642</v>
      </c>
      <c r="P18" s="8">
        <f t="shared" si="0"/>
        <v>500.94871489059062</v>
      </c>
      <c r="Q18" s="8">
        <f t="shared" si="0"/>
        <v>432.25280735760418</v>
      </c>
    </row>
    <row r="19" spans="3:17">
      <c r="C19" s="13">
        <f>C18+0.005</f>
        <v>8.0000000000000016E-2</v>
      </c>
      <c r="D19" s="8">
        <v>2174.7107271355453</v>
      </c>
      <c r="E19" s="14">
        <v>1130.6822864046123</v>
      </c>
      <c r="F19" s="14">
        <v>783.40913653577729</v>
      </c>
      <c r="G19" s="14">
        <v>610.32305853756645</v>
      </c>
      <c r="H19" s="14">
        <v>506.90985721034548</v>
      </c>
      <c r="I19" s="15">
        <v>438.33101529882271</v>
      </c>
      <c r="K19" s="13">
        <f>K18+0.005</f>
        <v>8.0000000000000016E-2</v>
      </c>
      <c r="L19" s="8">
        <f t="shared" si="1"/>
        <v>2174.7107271355453</v>
      </c>
      <c r="M19" s="8">
        <f t="shared" si="0"/>
        <v>1130.6822864046123</v>
      </c>
      <c r="N19" s="8">
        <f t="shared" si="0"/>
        <v>783.40913653577729</v>
      </c>
      <c r="O19" s="8">
        <f t="shared" si="0"/>
        <v>610.32305853756645</v>
      </c>
      <c r="P19" s="8">
        <f t="shared" si="0"/>
        <v>506.90985721034548</v>
      </c>
      <c r="Q19" s="8">
        <f t="shared" si="0"/>
        <v>438.33101529882271</v>
      </c>
    </row>
    <row r="20" spans="3:17">
      <c r="C20" s="13">
        <f t="shared" si="2"/>
        <v>8.500000000000002E-2</v>
      </c>
      <c r="D20" s="8">
        <v>2180.4945615023094</v>
      </c>
      <c r="E20" s="14">
        <v>1136.391872034648</v>
      </c>
      <c r="F20" s="14">
        <v>789.18843558893309</v>
      </c>
      <c r="G20" s="14">
        <v>616.20758397089116</v>
      </c>
      <c r="H20" s="14">
        <v>512.91328317628006</v>
      </c>
      <c r="I20" s="15">
        <v>444.45961538174612</v>
      </c>
      <c r="K20" s="13">
        <f t="shared" ref="K20:K23" si="4">K19+0.005</f>
        <v>8.500000000000002E-2</v>
      </c>
      <c r="L20" s="8">
        <f t="shared" si="1"/>
        <v>2180.4945615023094</v>
      </c>
      <c r="M20" s="8">
        <f t="shared" si="0"/>
        <v>1136.391872034648</v>
      </c>
      <c r="N20" s="8">
        <f t="shared" si="0"/>
        <v>789.18843558893309</v>
      </c>
      <c r="O20" s="8">
        <f t="shared" si="0"/>
        <v>616.20758397089116</v>
      </c>
      <c r="P20" s="8">
        <f t="shared" si="0"/>
        <v>512.91328317628006</v>
      </c>
      <c r="Q20" s="8">
        <f t="shared" si="0"/>
        <v>444.45961538174612</v>
      </c>
    </row>
    <row r="21" spans="3:17">
      <c r="C21" s="13">
        <f t="shared" si="2"/>
        <v>9.0000000000000024E-2</v>
      </c>
      <c r="D21" s="8">
        <v>2186.2869192480111</v>
      </c>
      <c r="E21" s="14">
        <v>1142.1185569793161</v>
      </c>
      <c r="F21" s="14">
        <v>794.99331649850967</v>
      </c>
      <c r="G21" s="14">
        <v>622.12605934834949</v>
      </c>
      <c r="H21" s="14">
        <v>518.9588806588456</v>
      </c>
      <c r="I21" s="15">
        <v>450.63842920679213</v>
      </c>
      <c r="K21" s="13">
        <f t="shared" si="4"/>
        <v>9.0000000000000024E-2</v>
      </c>
      <c r="L21" s="8">
        <f t="shared" si="1"/>
        <v>2186.2869192480111</v>
      </c>
      <c r="M21" s="8">
        <f t="shared" si="0"/>
        <v>1142.1185569793161</v>
      </c>
      <c r="N21" s="8">
        <f t="shared" si="0"/>
        <v>794.99331649850967</v>
      </c>
      <c r="O21" s="8">
        <f t="shared" si="0"/>
        <v>622.12605934834949</v>
      </c>
      <c r="P21" s="8">
        <f t="shared" si="0"/>
        <v>518.9588806588456</v>
      </c>
      <c r="Q21" s="8">
        <f t="shared" si="0"/>
        <v>450.63842920679213</v>
      </c>
    </row>
    <row r="22" spans="3:17">
      <c r="C22" s="13">
        <f t="shared" si="2"/>
        <v>9.5000000000000029E-2</v>
      </c>
      <c r="D22" s="8">
        <v>2192.0877943499768</v>
      </c>
      <c r="E22" s="14">
        <v>1147.8623247231471</v>
      </c>
      <c r="F22" s="14">
        <v>800.8237435195515</v>
      </c>
      <c r="G22" s="14">
        <v>628.07841677339945</v>
      </c>
      <c r="H22" s="14">
        <v>525.04653274289331</v>
      </c>
      <c r="I22" s="15">
        <v>456.86727033215271</v>
      </c>
      <c r="K22" s="13">
        <f t="shared" si="4"/>
        <v>9.5000000000000029E-2</v>
      </c>
      <c r="L22" s="8">
        <f t="shared" si="1"/>
        <v>2192.0877943499768</v>
      </c>
      <c r="M22" s="8">
        <f t="shared" si="0"/>
        <v>1147.8623247231471</v>
      </c>
      <c r="N22" s="8">
        <f t="shared" si="0"/>
        <v>800.8237435195515</v>
      </c>
      <c r="O22" s="8">
        <f t="shared" si="0"/>
        <v>628.07841677339945</v>
      </c>
      <c r="P22" s="8">
        <f t="shared" si="0"/>
        <v>525.04653274289331</v>
      </c>
      <c r="Q22" s="8">
        <f t="shared" si="0"/>
        <v>456.86727033215271</v>
      </c>
    </row>
    <row r="23" spans="3:17">
      <c r="C23" s="16">
        <f t="shared" si="2"/>
        <v>0.10000000000000003</v>
      </c>
      <c r="D23" s="17">
        <v>2197.8971807502485</v>
      </c>
      <c r="E23" s="7">
        <v>1153.6231584379177</v>
      </c>
      <c r="F23" s="7">
        <v>806.67967984594088</v>
      </c>
      <c r="G23" s="7">
        <v>634.06458586868234</v>
      </c>
      <c r="H23" s="7">
        <v>531.17611778170885</v>
      </c>
      <c r="I23" s="18">
        <v>463.14594439426372</v>
      </c>
      <c r="K23" s="16">
        <f t="shared" si="4"/>
        <v>0.10000000000000003</v>
      </c>
      <c r="L23" s="8">
        <f t="shared" si="1"/>
        <v>2197.8971807502485</v>
      </c>
      <c r="M23" s="8">
        <f t="shared" si="0"/>
        <v>1153.6231584379177</v>
      </c>
      <c r="N23" s="8">
        <f t="shared" si="0"/>
        <v>806.67967984594088</v>
      </c>
      <c r="O23" s="8">
        <f t="shared" si="0"/>
        <v>634.06458586868234</v>
      </c>
      <c r="P23" s="8">
        <f t="shared" si="0"/>
        <v>531.17611778170885</v>
      </c>
      <c r="Q23" s="8">
        <f t="shared" si="0"/>
        <v>463.14594439426372</v>
      </c>
    </row>
    <row r="26" spans="3:17">
      <c r="C26" s="21"/>
    </row>
    <row r="28" spans="3:17">
      <c r="C28" s="32" t="s">
        <v>5</v>
      </c>
      <c r="D28" s="33"/>
      <c r="E28" s="33"/>
      <c r="F28" s="33"/>
      <c r="G28" s="33"/>
      <c r="H28" s="33"/>
      <c r="I28" s="34"/>
      <c r="K28" s="32" t="s">
        <v>6</v>
      </c>
      <c r="L28" s="33"/>
      <c r="M28" s="33"/>
      <c r="N28" s="33"/>
      <c r="O28" s="33"/>
      <c r="P28" s="33"/>
      <c r="Q28" s="34"/>
    </row>
    <row r="29" spans="3:17">
      <c r="C29" s="32" t="s">
        <v>9</v>
      </c>
      <c r="D29" s="33"/>
      <c r="E29" s="33"/>
      <c r="F29" s="33"/>
      <c r="G29" s="33"/>
      <c r="H29" s="33"/>
      <c r="I29" s="34"/>
      <c r="K29" s="32" t="s">
        <v>9</v>
      </c>
      <c r="L29" s="33"/>
      <c r="M29" s="33"/>
      <c r="N29" s="33"/>
      <c r="O29" s="33"/>
      <c r="P29" s="33"/>
      <c r="Q29" s="34"/>
    </row>
    <row r="30" spans="3:17">
      <c r="C30" s="20">
        <f>(C5*(1+(C6/12))^(C7*12))-C5</f>
        <v>6286.1533878601549</v>
      </c>
      <c r="D30" s="10">
        <v>1</v>
      </c>
      <c r="E30" s="11">
        <v>2</v>
      </c>
      <c r="F30" s="11">
        <v>3</v>
      </c>
      <c r="G30" s="11">
        <v>4</v>
      </c>
      <c r="H30" s="11">
        <v>5</v>
      </c>
      <c r="I30" s="12">
        <v>6</v>
      </c>
      <c r="K30" s="9"/>
      <c r="L30" s="10">
        <v>1</v>
      </c>
      <c r="M30" s="11">
        <v>2</v>
      </c>
      <c r="N30" s="11">
        <v>3</v>
      </c>
      <c r="O30" s="11">
        <v>4</v>
      </c>
      <c r="P30" s="11">
        <v>5</v>
      </c>
      <c r="Q30" s="12">
        <v>6</v>
      </c>
    </row>
    <row r="31" spans="3:17">
      <c r="C31" s="13">
        <v>0.05</v>
      </c>
      <c r="D31" s="8">
        <f t="dataTable" ref="D31:I41" dt2D="1" dtr="1" r1="C7" r2="C6"/>
        <v>1279.0474470433364</v>
      </c>
      <c r="E31" s="14">
        <v>2623.5333889581925</v>
      </c>
      <c r="F31" s="14">
        <v>4036.8057833367238</v>
      </c>
      <c r="G31" s="14">
        <v>5522.3838756355217</v>
      </c>
      <c r="H31" s="14">
        <v>7083.9669625878523</v>
      </c>
      <c r="I31" s="15">
        <v>8725.4436039686771</v>
      </c>
      <c r="K31" s="13">
        <v>0.05</v>
      </c>
      <c r="L31" s="8">
        <f>($C$3*(1+($K31/12))^(L$30*12))-$C$3</f>
        <v>1279.0474470433364</v>
      </c>
      <c r="M31" s="8">
        <f t="shared" ref="M31:Q41" si="5">($C$3*(1+($K31/12))^(M$30*12))-$C$3</f>
        <v>2623.5333889581925</v>
      </c>
      <c r="N31" s="8">
        <f t="shared" si="5"/>
        <v>4036.8057833367238</v>
      </c>
      <c r="O31" s="8">
        <f t="shared" si="5"/>
        <v>5522.3838756355217</v>
      </c>
      <c r="P31" s="8">
        <f t="shared" si="5"/>
        <v>7083.9669625878523</v>
      </c>
      <c r="Q31" s="8">
        <f t="shared" si="5"/>
        <v>8725.4436039686771</v>
      </c>
    </row>
    <row r="32" spans="3:17">
      <c r="C32" s="13">
        <f>C31+0.005</f>
        <v>5.5E-2</v>
      </c>
      <c r="D32" s="8">
        <v>1410.1965096383828</v>
      </c>
      <c r="E32" s="14">
        <v>2899.9391871086227</v>
      </c>
      <c r="F32" s="14">
        <v>4473.7150615399805</v>
      </c>
      <c r="G32" s="14">
        <v>6136.2642657743781</v>
      </c>
      <c r="H32" s="14">
        <v>7892.5943134053159</v>
      </c>
      <c r="I32" s="15">
        <v>9747.9951811539431</v>
      </c>
      <c r="K32" s="13">
        <f>K31+0.005</f>
        <v>5.5E-2</v>
      </c>
      <c r="L32" s="8">
        <f t="shared" ref="L32:L41" si="6">($C$3*(1+($K32/12))^(L$30*12))-$C$3</f>
        <v>1410.1965096383828</v>
      </c>
      <c r="M32" s="8">
        <f t="shared" si="5"/>
        <v>2899.9391871086227</v>
      </c>
      <c r="N32" s="8">
        <f t="shared" si="5"/>
        <v>4473.7150615399805</v>
      </c>
      <c r="O32" s="8">
        <f t="shared" si="5"/>
        <v>6136.2642657743781</v>
      </c>
      <c r="P32" s="8">
        <f t="shared" si="5"/>
        <v>7892.5943134053159</v>
      </c>
      <c r="Q32" s="8">
        <f t="shared" si="5"/>
        <v>9747.9951811539431</v>
      </c>
    </row>
    <row r="33" spans="3:17">
      <c r="C33" s="13">
        <f t="shared" ref="C33:C41" si="7">C32+0.005</f>
        <v>0.06</v>
      </c>
      <c r="D33" s="8">
        <v>1541.9452966124409</v>
      </c>
      <c r="E33" s="14">
        <v>3178.9944051346938</v>
      </c>
      <c r="F33" s="14">
        <v>4917.0131205853177</v>
      </c>
      <c r="G33" s="14">
        <v>6762.2290273844883</v>
      </c>
      <c r="H33" s="14">
        <v>8721.2538137325901</v>
      </c>
      <c r="I33" s="15">
        <v>10801.106962290971</v>
      </c>
      <c r="K33" s="13">
        <f t="shared" ref="K33:K36" si="8">K32+0.005</f>
        <v>0.06</v>
      </c>
      <c r="L33" s="8">
        <f t="shared" si="6"/>
        <v>1541.9452966124409</v>
      </c>
      <c r="M33" s="8">
        <f t="shared" si="5"/>
        <v>3178.9944051346938</v>
      </c>
      <c r="N33" s="8">
        <f t="shared" si="5"/>
        <v>4917.0131205853177</v>
      </c>
      <c r="O33" s="8">
        <f t="shared" si="5"/>
        <v>6762.2290273844883</v>
      </c>
      <c r="P33" s="8">
        <f t="shared" si="5"/>
        <v>8721.2538137325901</v>
      </c>
      <c r="Q33" s="8">
        <f t="shared" si="5"/>
        <v>10801.106962290971</v>
      </c>
    </row>
    <row r="34" spans="3:17">
      <c r="C34" s="13">
        <f t="shared" si="7"/>
        <v>6.5000000000000002E-2</v>
      </c>
      <c r="D34" s="8">
        <v>1674.2963000635755</v>
      </c>
      <c r="E34" s="14">
        <v>3460.7233241434151</v>
      </c>
      <c r="F34" s="14">
        <v>5366.790674493277</v>
      </c>
      <c r="G34" s="14">
        <v>7400.5108853376405</v>
      </c>
      <c r="H34" s="14">
        <v>9570.433105157259</v>
      </c>
      <c r="I34" s="15">
        <v>11885.679034739667</v>
      </c>
      <c r="K34" s="13">
        <f t="shared" si="8"/>
        <v>6.5000000000000002E-2</v>
      </c>
      <c r="L34" s="8">
        <f t="shared" si="6"/>
        <v>1674.2963000635755</v>
      </c>
      <c r="M34" s="8">
        <f t="shared" si="5"/>
        <v>3460.7233241434151</v>
      </c>
      <c r="N34" s="8">
        <f t="shared" si="5"/>
        <v>5366.790674493277</v>
      </c>
      <c r="O34" s="8">
        <f t="shared" si="5"/>
        <v>7400.5108853376405</v>
      </c>
      <c r="P34" s="8">
        <f t="shared" si="5"/>
        <v>9570.433105157259</v>
      </c>
      <c r="Q34" s="8">
        <f t="shared" si="5"/>
        <v>11885.679034739667</v>
      </c>
    </row>
    <row r="35" spans="3:17">
      <c r="C35" s="13">
        <f t="shared" si="7"/>
        <v>7.0000000000000007E-2</v>
      </c>
      <c r="D35" s="8">
        <v>1807.2520214058968</v>
      </c>
      <c r="E35" s="14">
        <v>3745.1504375668228</v>
      </c>
      <c r="F35" s="14">
        <v>5823.1396869231939</v>
      </c>
      <c r="G35" s="14">
        <v>8051.3469471339267</v>
      </c>
      <c r="H35" s="14">
        <v>10440.631490349748</v>
      </c>
      <c r="I35" s="15">
        <v>13002.637606383185</v>
      </c>
      <c r="K35" s="13">
        <f t="shared" si="8"/>
        <v>7.0000000000000007E-2</v>
      </c>
      <c r="L35" s="8">
        <f t="shared" si="6"/>
        <v>1807.2520214058968</v>
      </c>
      <c r="M35" s="8">
        <f t="shared" si="5"/>
        <v>3745.1504375668228</v>
      </c>
      <c r="N35" s="8">
        <f t="shared" si="5"/>
        <v>5823.1396869231939</v>
      </c>
      <c r="O35" s="8">
        <f t="shared" si="5"/>
        <v>8051.3469471339267</v>
      </c>
      <c r="P35" s="8">
        <f t="shared" si="5"/>
        <v>10440.631490349748</v>
      </c>
      <c r="Q35" s="8">
        <f t="shared" si="5"/>
        <v>13002.637606383185</v>
      </c>
    </row>
    <row r="36" spans="3:17">
      <c r="C36" s="13">
        <f t="shared" si="7"/>
        <v>7.5000000000000011E-2</v>
      </c>
      <c r="D36" s="8">
        <v>1940.8149714007668</v>
      </c>
      <c r="E36" s="14">
        <v>4032.3004529300706</v>
      </c>
      <c r="F36" s="14">
        <v>6286.1533878601549</v>
      </c>
      <c r="G36" s="14">
        <v>8714.9787835681491</v>
      </c>
      <c r="H36" s="14">
        <v>11332.360206912483</v>
      </c>
      <c r="I36" s="15">
        <v>14152.935752348531</v>
      </c>
      <c r="K36" s="13">
        <f t="shared" si="8"/>
        <v>7.5000000000000011E-2</v>
      </c>
      <c r="L36" s="8">
        <f t="shared" si="6"/>
        <v>1940.8149714007668</v>
      </c>
      <c r="M36" s="8">
        <f t="shared" si="5"/>
        <v>4032.3004529300706</v>
      </c>
      <c r="N36" s="8">
        <f t="shared" si="5"/>
        <v>6286.1533878601549</v>
      </c>
      <c r="O36" s="8">
        <f t="shared" si="5"/>
        <v>8714.9787835681491</v>
      </c>
      <c r="P36" s="8">
        <f t="shared" si="5"/>
        <v>11332.360206912483</v>
      </c>
      <c r="Q36" s="8">
        <f t="shared" si="5"/>
        <v>14152.935752348531</v>
      </c>
    </row>
    <row r="37" spans="3:17">
      <c r="C37" s="13">
        <f>C36+0.005</f>
        <v>8.0000000000000016E-2</v>
      </c>
      <c r="D37" s="8">
        <v>2074.9876701877511</v>
      </c>
      <c r="E37" s="14">
        <v>4322.1982936327513</v>
      </c>
      <c r="F37" s="14">
        <v>6755.9262905162796</v>
      </c>
      <c r="G37" s="14">
        <v>9391.652510844775</v>
      </c>
      <c r="H37" s="14">
        <v>12246.142707540152</v>
      </c>
      <c r="I37" s="15">
        <v>15337.554182748121</v>
      </c>
      <c r="K37" s="13">
        <f>K36+0.005</f>
        <v>8.0000000000000016E-2</v>
      </c>
      <c r="L37" s="8">
        <f t="shared" si="6"/>
        <v>2074.9876701877511</v>
      </c>
      <c r="M37" s="8">
        <f t="shared" si="5"/>
        <v>4322.1982936327513</v>
      </c>
      <c r="N37" s="8">
        <f t="shared" si="5"/>
        <v>6755.9262905162796</v>
      </c>
      <c r="O37" s="8">
        <f t="shared" si="5"/>
        <v>9391.652510844775</v>
      </c>
      <c r="P37" s="8">
        <f t="shared" si="5"/>
        <v>12246.142707540152</v>
      </c>
      <c r="Q37" s="8">
        <f t="shared" si="5"/>
        <v>15337.554182748121</v>
      </c>
    </row>
    <row r="38" spans="3:17">
      <c r="C38" s="13">
        <f t="shared" si="7"/>
        <v>8.500000000000002E-2</v>
      </c>
      <c r="D38" s="8">
        <v>2209.7726473158873</v>
      </c>
      <c r="E38" s="14">
        <v>4614.8691007447887</v>
      </c>
      <c r="F38" s="14">
        <v>7232.5542084514345</v>
      </c>
      <c r="G38" s="14">
        <v>10081.618874169937</v>
      </c>
      <c r="H38" s="14">
        <v>13182.514946638003</v>
      </c>
      <c r="I38" s="15">
        <v>16557.502032030425</v>
      </c>
      <c r="K38" s="13">
        <f t="shared" ref="K38:K41" si="9">K37+0.005</f>
        <v>8.500000000000002E-2</v>
      </c>
      <c r="L38" s="8">
        <f t="shared" si="6"/>
        <v>2209.7726473158873</v>
      </c>
      <c r="M38" s="8">
        <f t="shared" si="5"/>
        <v>4614.8691007447887</v>
      </c>
      <c r="N38" s="8">
        <f t="shared" si="5"/>
        <v>7232.5542084514345</v>
      </c>
      <c r="O38" s="8">
        <f t="shared" si="5"/>
        <v>10081.618874169937</v>
      </c>
      <c r="P38" s="8">
        <f t="shared" si="5"/>
        <v>13182.514946638003</v>
      </c>
      <c r="Q38" s="8">
        <f t="shared" si="5"/>
        <v>16557.502032030425</v>
      </c>
    </row>
    <row r="39" spans="3:17">
      <c r="C39" s="13">
        <f t="shared" si="7"/>
        <v>9.0000000000000024E-2</v>
      </c>
      <c r="D39" s="8">
        <v>2345.1724417746082</v>
      </c>
      <c r="E39" s="14">
        <v>4910.3382348155683</v>
      </c>
      <c r="F39" s="14">
        <v>7716.1342729134376</v>
      </c>
      <c r="G39" s="14">
        <v>10785.133332842808</v>
      </c>
      <c r="H39" s="14">
        <v>14142.025673539327</v>
      </c>
      <c r="I39" s="15">
        <v>17813.817670532058</v>
      </c>
      <c r="K39" s="13">
        <f t="shared" si="9"/>
        <v>9.0000000000000024E-2</v>
      </c>
      <c r="L39" s="8">
        <f t="shared" si="6"/>
        <v>2345.1724417746082</v>
      </c>
      <c r="M39" s="8">
        <f t="shared" si="5"/>
        <v>4910.3382348155683</v>
      </c>
      <c r="N39" s="8">
        <f t="shared" si="5"/>
        <v>7716.1342729134376</v>
      </c>
      <c r="O39" s="8">
        <f t="shared" si="5"/>
        <v>10785.133332842808</v>
      </c>
      <c r="P39" s="8">
        <f t="shared" si="5"/>
        <v>14142.025673539327</v>
      </c>
      <c r="Q39" s="8">
        <f t="shared" si="5"/>
        <v>17813.817670532058</v>
      </c>
    </row>
    <row r="40" spans="3:17">
      <c r="C40" s="13">
        <f t="shared" si="7"/>
        <v>9.5000000000000029E-2</v>
      </c>
      <c r="D40" s="8">
        <v>2481.1896020251843</v>
      </c>
      <c r="E40" s="14">
        <v>5208.6312776982886</v>
      </c>
      <c r="F40" s="14">
        <v>8206.7649504038054</v>
      </c>
      <c r="G40" s="14">
        <v>11502.456146877259</v>
      </c>
      <c r="H40" s="14">
        <v>15125.236732477752</v>
      </c>
      <c r="I40" s="15">
        <v>19107.569538854666</v>
      </c>
      <c r="K40" s="13">
        <f t="shared" si="9"/>
        <v>9.5000000000000029E-2</v>
      </c>
      <c r="L40" s="8">
        <f t="shared" si="6"/>
        <v>2481.1896020251843</v>
      </c>
      <c r="M40" s="8">
        <f t="shared" si="5"/>
        <v>5208.6312776982886</v>
      </c>
      <c r="N40" s="8">
        <f t="shared" si="5"/>
        <v>8206.7649504038054</v>
      </c>
      <c r="O40" s="8">
        <f t="shared" si="5"/>
        <v>11502.456146877259</v>
      </c>
      <c r="P40" s="8">
        <f t="shared" si="5"/>
        <v>15125.236732477752</v>
      </c>
      <c r="Q40" s="8">
        <f t="shared" si="5"/>
        <v>19107.569538854666</v>
      </c>
    </row>
    <row r="41" spans="3:17">
      <c r="C41" s="16">
        <f t="shared" si="7"/>
        <v>0.10000000000000003</v>
      </c>
      <c r="D41" s="17">
        <v>2617.826686032422</v>
      </c>
      <c r="E41" s="7">
        <v>5509.7740343889745</v>
      </c>
      <c r="F41" s="7">
        <v>8704.5460604706677</v>
      </c>
      <c r="G41" s="7">
        <v>12233.852465179029</v>
      </c>
      <c r="H41" s="7">
        <v>16132.72336946462</v>
      </c>
      <c r="I41" s="18">
        <v>20439.857005695565</v>
      </c>
      <c r="K41" s="16">
        <f t="shared" si="9"/>
        <v>0.10000000000000003</v>
      </c>
      <c r="L41" s="8">
        <f t="shared" si="6"/>
        <v>2617.826686032422</v>
      </c>
      <c r="M41" s="8">
        <f t="shared" si="5"/>
        <v>5509.7740343889745</v>
      </c>
      <c r="N41" s="8">
        <f t="shared" si="5"/>
        <v>8704.5460604706677</v>
      </c>
      <c r="O41" s="8">
        <f t="shared" si="5"/>
        <v>12233.852465179029</v>
      </c>
      <c r="P41" s="8">
        <f t="shared" si="5"/>
        <v>16132.72336946462</v>
      </c>
      <c r="Q41" s="8">
        <f t="shared" si="5"/>
        <v>20439.857005695565</v>
      </c>
    </row>
  </sheetData>
  <mergeCells count="8">
    <mergeCell ref="C29:I29"/>
    <mergeCell ref="C11:I11"/>
    <mergeCell ref="C10:I10"/>
    <mergeCell ref="K10:Q10"/>
    <mergeCell ref="K11:Q11"/>
    <mergeCell ref="C28:I28"/>
    <mergeCell ref="K28:Q28"/>
    <mergeCell ref="K29:Q29"/>
  </mergeCells>
  <conditionalFormatting sqref="D13:I23 L13:Q23">
    <cfRule type="expression" dxfId="0" priority="4">
      <formula>D13&gt;$G$3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RefsGridExample</vt:lpstr>
      <vt:lpstr>DataTableExample</vt:lpstr>
      <vt:lpstr>DataTables_v_AbsRelRef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Bobby</dc:creator>
  <cp:lastModifiedBy>Bobby</cp:lastModifiedBy>
  <dcterms:created xsi:type="dcterms:W3CDTF">2011-06-16T00:30:29Z</dcterms:created>
  <dcterms:modified xsi:type="dcterms:W3CDTF">2011-07-04T03:49:40Z</dcterms:modified>
</cp:coreProperties>
</file>